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775"/>
  </bookViews>
  <sheets>
    <sheet name="Sheet1" sheetId="5" r:id="rId1"/>
    <sheet name="Sheet2" sheetId="6" r:id="rId2"/>
  </sheets>
  <externalReferences>
    <externalReference r:id="rId3"/>
  </externalReferences>
  <definedNames>
    <definedName name="_xlnm._FilterDatabase" localSheetId="0" hidden="1">Sheet1!$A$3:$O$26</definedName>
    <definedName name="_xlnm._FilterDatabase" localSheetId="1" hidden="1">[1]花名册!$A$2:$L$2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<sst xmlns="http://schemas.openxmlformats.org/spreadsheetml/2006/main" count="42" uniqueCount="36">
  <si>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2026年9月份80周岁及以上老年人高龄补贴资金分配表</t>
  </si>
  <si>
    <t>序号</t>
  </si>
  <si>
    <t>乡镇</t>
  </si>
  <si>
    <t>80-89周岁</t>
  </si>
  <si>
    <t>90-99周岁</t>
  </si>
  <si>
    <t>100周岁及以上周岁</t>
  </si>
  <si>
    <t>总计应拨付金额（元）</t>
  </si>
  <si>
    <t>补扣发上月资金（元）</t>
  </si>
  <si>
    <t>实际拨付金额(元)</t>
  </si>
  <si>
    <t>备注</t>
  </si>
  <si>
    <t>人数</t>
  </si>
  <si>
    <t>每人每月补贴标准（元）</t>
  </si>
  <si>
    <t>合计拨付金额（元）</t>
  </si>
  <si>
    <t>一都镇</t>
  </si>
  <si>
    <t>横口乡</t>
  </si>
  <si>
    <t>下洋镇</t>
  </si>
  <si>
    <t>坑仔口镇</t>
  </si>
  <si>
    <t>玉斗镇</t>
  </si>
  <si>
    <t>桂洋镇</t>
  </si>
  <si>
    <t>锦斗镇</t>
  </si>
  <si>
    <t>呈祥乡</t>
  </si>
  <si>
    <t>苏坑镇</t>
  </si>
  <si>
    <t>蓬壶镇</t>
  </si>
  <si>
    <t>达埔镇</t>
  </si>
  <si>
    <t>介福乡</t>
  </si>
  <si>
    <t>吾峰镇</t>
  </si>
  <si>
    <t>石鼓镇</t>
  </si>
  <si>
    <t>五里街镇</t>
  </si>
  <si>
    <t>桃城镇</t>
  </si>
  <si>
    <t>东平镇</t>
  </si>
  <si>
    <t>东关镇</t>
  </si>
  <si>
    <t>岵山镇</t>
  </si>
  <si>
    <t>仙夹镇</t>
  </si>
  <si>
    <t>湖洋镇</t>
  </si>
  <si>
    <t>外山乡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</si>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</sst>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lenovo/2025&#24180;/2025&#24180;&#39640;&#40836;/12&#26376;/&#29983;&#27963;&#34917;&#36148;/&#27704;&#27665;&#20859;&#32769;&#12308;2025&#12309;&#21495;2025&#24180;12&#26376;&#30334;&#23681;&#20197;&#19978;&#32769;&#20154;&#22266;&#23450;&#29983;&#27963;&#34917;&#36148;&#36164;&#37329;&#20998;&#3719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12月"/>
      <sheetName val="花名册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zoomScale="90" zoomScaleNormal="90" workbookViewId="0">
      <pane ySplit="3" topLeftCell="A4" activePane="bottomLeft" state="frozen"/>
      <selection/>
      <selection pane="bottomLeft" activeCell="N22" sqref="N22"/>
    </sheetView>
  </sheetViews>
  <sheetFormatPr defaultColWidth="9" defaultRowHeight="15.75"/>
  <cols>
    <col min="1" max="1" width="5.125" style="2" customWidth="1"/>
    <col min="2" max="2" width="9.86666666666667" style="2" customWidth="1"/>
    <col min="3" max="3" width="7.325" style="2" customWidth="1"/>
    <col min="4" max="4" width="9.375" style="2" customWidth="1"/>
    <col min="5" max="5" width="9.5" style="2" customWidth="1"/>
    <col min="6" max="6" width="7.325" style="2" customWidth="1"/>
    <col min="7" max="7" width="8.875" style="2" customWidth="1"/>
    <col min="8" max="8" width="9.75" style="2" customWidth="1"/>
    <col min="9" max="9" width="7.325" style="2" customWidth="1"/>
    <col min="10" max="10" width="8.875" style="2" customWidth="1"/>
    <col min="11" max="13" width="9.75" style="2" customWidth="1"/>
    <col min="14" max="14" width="10.7833333333333" style="4" customWidth="1"/>
    <col min="15" max="15" width="20.1333333333333" style="2" customWidth="1"/>
    <col min="16" max="18" width="9" style="2"/>
    <col min="19" max="19" width="8.89166666666667" style="2" customWidth="1"/>
    <col min="20" max="16384" width="9" style="2"/>
  </cols>
  <sheetData>
    <row r="1" ht="2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9" customHeight="1" spans="1:15">
      <c r="A2" s="6" t="s">
        <v>1</v>
      </c>
      <c r="B2" s="7" t="s">
        <v>2</v>
      </c>
      <c r="C2" s="8" t="s">
        <v>3</v>
      </c>
      <c r="D2" s="9"/>
      <c r="E2" s="12"/>
      <c r="F2" s="8" t="s">
        <v>4</v>
      </c>
      <c r="G2" s="9"/>
      <c r="H2" s="12"/>
      <c r="I2" s="8" t="s">
        <v>5</v>
      </c>
      <c r="J2" s="9"/>
      <c r="K2" s="9"/>
      <c r="L2" s="13" t="s">
        <v>6</v>
      </c>
      <c r="M2" s="8" t="s">
        <v>7</v>
      </c>
      <c r="N2" s="14" t="s">
        <v>8</v>
      </c>
      <c r="O2" s="15" t="s">
        <v>9</v>
      </c>
    </row>
    <row r="3" ht="37" customHeight="1" spans="1:15">
      <c r="A3" s="6"/>
      <c r="B3" s="7"/>
      <c r="C3" s="10" t="s">
        <v>10</v>
      </c>
      <c r="D3" s="10" t="s">
        <v>11</v>
      </c>
      <c r="E3" s="10" t="s">
        <v>12</v>
      </c>
      <c r="F3" s="10" t="s">
        <v>10</v>
      </c>
      <c r="G3" s="10" t="s">
        <v>11</v>
      </c>
      <c r="H3" s="10" t="s">
        <v>12</v>
      </c>
      <c r="I3" s="10" t="s">
        <v>10</v>
      </c>
      <c r="J3" s="10" t="s">
        <v>11</v>
      </c>
      <c r="K3" s="8" t="s">
        <v>12</v>
      </c>
      <c r="L3" s="13"/>
      <c r="M3" s="8"/>
      <c r="N3" s="10"/>
      <c r="O3" s="16"/>
    </row>
    <row r="4" s="1" customFormat="1" ht="18" customHeight="1" spans="1:15">
      <c r="A4" s="6">
        <v>1</v>
      </c>
      <c r="B4" s="7" t="s">
        <v>13</v>
      </c>
      <c r="C4" s="6">
        <v>288</v>
      </c>
      <c r="D4" s="6">
        <v>50</v>
      </c>
      <c r="E4" s="6">
        <f t="shared" ref="E4:E26" si="0">C4*D4</f>
        <v>14400</v>
      </c>
      <c r="F4" s="6">
        <v>44</v>
      </c>
      <c r="G4" s="6">
        <v>100</v>
      </c>
      <c r="H4" s="6">
        <f t="shared" ref="H4:H26" si="1">F4*G4</f>
        <v>4400</v>
      </c>
      <c r="I4" s="6">
        <v>1</v>
      </c>
      <c r="J4" s="6">
        <v>300</v>
      </c>
      <c r="K4" s="6">
        <f t="shared" ref="K4:K26" si="2">I4*J4</f>
        <v>300</v>
      </c>
      <c r="L4" s="6">
        <f>E4+H4+K4</f>
        <v>19100</v>
      </c>
      <c r="M4" s="6">
        <v>0</v>
      </c>
      <c r="N4" s="6">
        <f>E4+H4+K4+M4</f>
        <v>19100</v>
      </c>
      <c r="O4" s="6"/>
    </row>
    <row r="5" s="1" customFormat="1" ht="18" customHeight="1" spans="1:15">
      <c r="A5" s="6">
        <v>2</v>
      </c>
      <c r="B5" s="11" t="s">
        <v>14</v>
      </c>
      <c r="C5" s="6">
        <v>151</v>
      </c>
      <c r="D5" s="6">
        <v>50</v>
      </c>
      <c r="E5" s="6">
        <f t="shared" si="0"/>
        <v>7550</v>
      </c>
      <c r="F5" s="6">
        <v>21</v>
      </c>
      <c r="G5" s="6">
        <v>100</v>
      </c>
      <c r="H5" s="6">
        <f t="shared" si="1"/>
        <v>2100</v>
      </c>
      <c r="I5" s="6">
        <v>1</v>
      </c>
      <c r="J5" s="6">
        <v>300</v>
      </c>
      <c r="K5" s="6">
        <f t="shared" si="2"/>
        <v>300</v>
      </c>
      <c r="L5" s="6">
        <f t="shared" ref="L5:L26" si="3">E5+H5+K5</f>
        <v>9950</v>
      </c>
      <c r="M5" s="6">
        <v>0</v>
      </c>
      <c r="N5" s="6">
        <f t="shared" ref="N5:N26" si="4">E5+H5+K5+M5</f>
        <v>9950</v>
      </c>
      <c r="O5" s="6"/>
    </row>
    <row r="6" s="1" customFormat="1" ht="18" customHeight="1" spans="1:15">
      <c r="A6" s="6">
        <v>3</v>
      </c>
      <c r="B6" s="11" t="s">
        <v>15</v>
      </c>
      <c r="C6" s="6">
        <v>187</v>
      </c>
      <c r="D6" s="6">
        <v>50</v>
      </c>
      <c r="E6" s="6">
        <f t="shared" si="0"/>
        <v>9350</v>
      </c>
      <c r="F6" s="6">
        <v>21</v>
      </c>
      <c r="G6" s="6">
        <v>100</v>
      </c>
      <c r="H6" s="6">
        <f t="shared" si="1"/>
        <v>2100</v>
      </c>
      <c r="I6" s="6">
        <v>0</v>
      </c>
      <c r="J6" s="6">
        <v>300</v>
      </c>
      <c r="K6" s="6">
        <f t="shared" si="2"/>
        <v>0</v>
      </c>
      <c r="L6" s="6">
        <f t="shared" si="3"/>
        <v>11450</v>
      </c>
      <c r="M6" s="6">
        <v>0</v>
      </c>
      <c r="N6" s="6">
        <f t="shared" si="4"/>
        <v>11450</v>
      </c>
      <c r="O6" s="6"/>
    </row>
    <row r="7" ht="18" customHeight="1" spans="1:15">
      <c r="A7" s="6">
        <v>4</v>
      </c>
      <c r="B7" s="7" t="s">
        <v>16</v>
      </c>
      <c r="C7" s="6">
        <v>295</v>
      </c>
      <c r="D7" s="6">
        <v>50</v>
      </c>
      <c r="E7" s="6">
        <f t="shared" si="0"/>
        <v>14750</v>
      </c>
      <c r="F7" s="6">
        <v>27</v>
      </c>
      <c r="G7" s="6">
        <v>100</v>
      </c>
      <c r="H7" s="6">
        <f t="shared" si="1"/>
        <v>2700</v>
      </c>
      <c r="I7" s="6">
        <v>0</v>
      </c>
      <c r="J7" s="6">
        <v>300</v>
      </c>
      <c r="K7" s="6">
        <f t="shared" si="2"/>
        <v>0</v>
      </c>
      <c r="L7" s="6">
        <f t="shared" si="3"/>
        <v>17450</v>
      </c>
      <c r="M7" s="6">
        <v>0</v>
      </c>
      <c r="N7" s="6">
        <f t="shared" si="4"/>
        <v>17450</v>
      </c>
      <c r="O7" s="6"/>
    </row>
    <row r="8" s="1" customFormat="1" ht="18" customHeight="1" spans="1:15">
      <c r="A8" s="6">
        <v>5</v>
      </c>
      <c r="B8" s="11" t="s">
        <v>17</v>
      </c>
      <c r="C8" s="6">
        <v>348</v>
      </c>
      <c r="D8" s="6">
        <v>50</v>
      </c>
      <c r="E8" s="6">
        <f t="shared" si="0"/>
        <v>17400</v>
      </c>
      <c r="F8" s="6">
        <v>46</v>
      </c>
      <c r="G8" s="6">
        <v>100</v>
      </c>
      <c r="H8" s="6">
        <f t="shared" si="1"/>
        <v>4600</v>
      </c>
      <c r="I8" s="6">
        <v>0</v>
      </c>
      <c r="J8" s="6">
        <v>300</v>
      </c>
      <c r="K8" s="6">
        <f t="shared" si="2"/>
        <v>0</v>
      </c>
      <c r="L8" s="6">
        <f t="shared" si="3"/>
        <v>22000</v>
      </c>
      <c r="M8" s="6">
        <v>0</v>
      </c>
      <c r="N8" s="6">
        <f t="shared" si="4"/>
        <v>22000</v>
      </c>
      <c r="O8" s="6"/>
    </row>
    <row r="9" ht="18" customHeight="1" spans="1:15">
      <c r="A9" s="6">
        <v>6</v>
      </c>
      <c r="B9" s="7" t="s">
        <v>18</v>
      </c>
      <c r="C9" s="6">
        <v>256</v>
      </c>
      <c r="D9" s="6">
        <v>50</v>
      </c>
      <c r="E9" s="6">
        <f t="shared" si="0"/>
        <v>12800</v>
      </c>
      <c r="F9" s="6">
        <v>53</v>
      </c>
      <c r="G9" s="6">
        <v>100</v>
      </c>
      <c r="H9" s="6">
        <f t="shared" si="1"/>
        <v>5300</v>
      </c>
      <c r="I9" s="6">
        <v>0</v>
      </c>
      <c r="J9" s="6">
        <v>300</v>
      </c>
      <c r="K9" s="6">
        <f t="shared" si="2"/>
        <v>0</v>
      </c>
      <c r="L9" s="6">
        <f t="shared" si="3"/>
        <v>18100</v>
      </c>
      <c r="M9" s="6">
        <v>0</v>
      </c>
      <c r="N9" s="6">
        <f t="shared" si="4"/>
        <v>18100</v>
      </c>
      <c r="O9" s="6"/>
    </row>
    <row r="10" s="1" customFormat="1" ht="18" customHeight="1" spans="1:15">
      <c r="A10" s="6">
        <v>7</v>
      </c>
      <c r="B10" s="11" t="s">
        <v>19</v>
      </c>
      <c r="C10" s="6">
        <v>283</v>
      </c>
      <c r="D10" s="6">
        <v>50</v>
      </c>
      <c r="E10" s="6">
        <f t="shared" si="0"/>
        <v>14150</v>
      </c>
      <c r="F10" s="6">
        <v>44</v>
      </c>
      <c r="G10" s="6">
        <v>100</v>
      </c>
      <c r="H10" s="6">
        <f t="shared" si="1"/>
        <v>4400</v>
      </c>
      <c r="I10" s="6">
        <v>0</v>
      </c>
      <c r="J10" s="6">
        <v>300</v>
      </c>
      <c r="K10" s="6">
        <f t="shared" si="2"/>
        <v>0</v>
      </c>
      <c r="L10" s="6">
        <f t="shared" si="3"/>
        <v>18550</v>
      </c>
      <c r="M10" s="6">
        <v>0</v>
      </c>
      <c r="N10" s="6">
        <f t="shared" si="4"/>
        <v>18550</v>
      </c>
      <c r="O10" s="6"/>
    </row>
    <row r="11" s="1" customFormat="1" ht="18" customHeight="1" spans="1:15">
      <c r="A11" s="6">
        <v>8</v>
      </c>
      <c r="B11" s="11" t="s">
        <v>20</v>
      </c>
      <c r="C11" s="6">
        <v>163</v>
      </c>
      <c r="D11" s="6">
        <v>50</v>
      </c>
      <c r="E11" s="6">
        <f t="shared" si="0"/>
        <v>8150</v>
      </c>
      <c r="F11" s="6">
        <v>16</v>
      </c>
      <c r="G11" s="6">
        <v>100</v>
      </c>
      <c r="H11" s="6">
        <f t="shared" si="1"/>
        <v>1600</v>
      </c>
      <c r="I11" s="6">
        <v>0</v>
      </c>
      <c r="J11" s="6">
        <v>300</v>
      </c>
      <c r="K11" s="6">
        <f t="shared" si="2"/>
        <v>0</v>
      </c>
      <c r="L11" s="6">
        <f t="shared" si="3"/>
        <v>9750</v>
      </c>
      <c r="M11" s="6">
        <v>0</v>
      </c>
      <c r="N11" s="6">
        <f t="shared" si="4"/>
        <v>9750</v>
      </c>
      <c r="O11" s="17"/>
    </row>
    <row r="12" s="1" customFormat="1" ht="18" customHeight="1" spans="1:15">
      <c r="A12" s="6">
        <v>9</v>
      </c>
      <c r="B12" s="11" t="s">
        <v>21</v>
      </c>
      <c r="C12" s="6">
        <v>324</v>
      </c>
      <c r="D12" s="6">
        <v>50</v>
      </c>
      <c r="E12" s="6">
        <f t="shared" si="0"/>
        <v>16200</v>
      </c>
      <c r="F12" s="6">
        <v>36</v>
      </c>
      <c r="G12" s="6">
        <v>100</v>
      </c>
      <c r="H12" s="6">
        <f t="shared" si="1"/>
        <v>3600</v>
      </c>
      <c r="I12" s="6">
        <v>2</v>
      </c>
      <c r="J12" s="6">
        <v>300</v>
      </c>
      <c r="K12" s="6">
        <f t="shared" si="2"/>
        <v>600</v>
      </c>
      <c r="L12" s="6">
        <f t="shared" si="3"/>
        <v>20400</v>
      </c>
      <c r="M12" s="6">
        <v>0</v>
      </c>
      <c r="N12" s="6">
        <f t="shared" si="4"/>
        <v>20400</v>
      </c>
      <c r="O12" s="17"/>
    </row>
    <row r="13" s="1" customFormat="1" ht="18" customHeight="1" spans="1:15">
      <c r="A13" s="6">
        <v>10</v>
      </c>
      <c r="B13" s="11" t="s">
        <v>22</v>
      </c>
      <c r="C13" s="6">
        <v>1269</v>
      </c>
      <c r="D13" s="6">
        <v>50</v>
      </c>
      <c r="E13" s="6">
        <f t="shared" si="0"/>
        <v>63450</v>
      </c>
      <c r="F13" s="6">
        <v>198</v>
      </c>
      <c r="G13" s="6">
        <v>100</v>
      </c>
      <c r="H13" s="6">
        <f t="shared" si="1"/>
        <v>19800</v>
      </c>
      <c r="I13" s="6">
        <v>2</v>
      </c>
      <c r="J13" s="6">
        <v>300</v>
      </c>
      <c r="K13" s="6">
        <f t="shared" si="2"/>
        <v>600</v>
      </c>
      <c r="L13" s="6">
        <f t="shared" si="3"/>
        <v>83850</v>
      </c>
      <c r="M13" s="6">
        <v>0</v>
      </c>
      <c r="N13" s="6">
        <f t="shared" si="4"/>
        <v>83850</v>
      </c>
      <c r="O13" s="17"/>
    </row>
    <row r="14" s="1" customFormat="1" ht="18" customHeight="1" spans="1:15">
      <c r="A14" s="6">
        <v>11</v>
      </c>
      <c r="B14" s="11" t="s">
        <v>23</v>
      </c>
      <c r="C14" s="6">
        <v>1348</v>
      </c>
      <c r="D14" s="6">
        <v>50</v>
      </c>
      <c r="E14" s="6">
        <f t="shared" si="0"/>
        <v>67400</v>
      </c>
      <c r="F14" s="6">
        <v>192</v>
      </c>
      <c r="G14" s="6">
        <v>100</v>
      </c>
      <c r="H14" s="6">
        <f t="shared" si="1"/>
        <v>19200</v>
      </c>
      <c r="I14" s="6">
        <v>7</v>
      </c>
      <c r="J14" s="6">
        <v>300</v>
      </c>
      <c r="K14" s="6">
        <f t="shared" si="2"/>
        <v>2100</v>
      </c>
      <c r="L14" s="6">
        <f t="shared" si="3"/>
        <v>88700</v>
      </c>
      <c r="M14" s="6">
        <v>0</v>
      </c>
      <c r="N14" s="6">
        <f t="shared" si="4"/>
        <v>88700</v>
      </c>
      <c r="O14" s="17"/>
    </row>
    <row r="15" s="1" customFormat="1" ht="18" customHeight="1" spans="1:15">
      <c r="A15" s="6">
        <v>12</v>
      </c>
      <c r="B15" s="11" t="s">
        <v>24</v>
      </c>
      <c r="C15" s="6">
        <v>133</v>
      </c>
      <c r="D15" s="6">
        <v>50</v>
      </c>
      <c r="E15" s="6">
        <f t="shared" si="0"/>
        <v>6650</v>
      </c>
      <c r="F15" s="6">
        <v>22</v>
      </c>
      <c r="G15" s="6">
        <v>100</v>
      </c>
      <c r="H15" s="6">
        <f t="shared" si="1"/>
        <v>2200</v>
      </c>
      <c r="I15" s="6">
        <v>0</v>
      </c>
      <c r="J15" s="6">
        <v>300</v>
      </c>
      <c r="K15" s="6">
        <f t="shared" si="2"/>
        <v>0</v>
      </c>
      <c r="L15" s="6">
        <f t="shared" si="3"/>
        <v>8850</v>
      </c>
      <c r="M15" s="6">
        <v>0</v>
      </c>
      <c r="N15" s="6">
        <f t="shared" si="4"/>
        <v>8850</v>
      </c>
      <c r="O15" s="17"/>
    </row>
    <row r="16" s="1" customFormat="1" ht="18" customHeight="1" spans="1:15">
      <c r="A16" s="6">
        <v>13</v>
      </c>
      <c r="B16" s="11" t="s">
        <v>25</v>
      </c>
      <c r="C16" s="6">
        <v>381</v>
      </c>
      <c r="D16" s="6">
        <v>50</v>
      </c>
      <c r="E16" s="6">
        <f t="shared" si="0"/>
        <v>19050</v>
      </c>
      <c r="F16" s="6">
        <v>72</v>
      </c>
      <c r="G16" s="6">
        <v>100</v>
      </c>
      <c r="H16" s="6">
        <f t="shared" si="1"/>
        <v>7200</v>
      </c>
      <c r="I16" s="6">
        <v>2</v>
      </c>
      <c r="J16" s="6">
        <v>300</v>
      </c>
      <c r="K16" s="6">
        <f t="shared" si="2"/>
        <v>600</v>
      </c>
      <c r="L16" s="6">
        <f t="shared" si="3"/>
        <v>26850</v>
      </c>
      <c r="M16" s="6">
        <v>0</v>
      </c>
      <c r="N16" s="6">
        <f t="shared" si="4"/>
        <v>26850</v>
      </c>
      <c r="O16" s="17"/>
    </row>
    <row r="17" ht="18" customHeight="1" spans="1:15">
      <c r="A17" s="6">
        <v>14</v>
      </c>
      <c r="B17" s="7" t="s">
        <v>26</v>
      </c>
      <c r="C17" s="6">
        <v>588</v>
      </c>
      <c r="D17" s="6">
        <v>50</v>
      </c>
      <c r="E17" s="6">
        <f t="shared" si="0"/>
        <v>29400</v>
      </c>
      <c r="F17" s="6">
        <v>112</v>
      </c>
      <c r="G17" s="6">
        <v>100</v>
      </c>
      <c r="H17" s="6">
        <f t="shared" si="1"/>
        <v>11200</v>
      </c>
      <c r="I17" s="6">
        <v>2</v>
      </c>
      <c r="J17" s="6">
        <v>300</v>
      </c>
      <c r="K17" s="6">
        <f t="shared" si="2"/>
        <v>600</v>
      </c>
      <c r="L17" s="6">
        <f t="shared" si="3"/>
        <v>41200</v>
      </c>
      <c r="M17" s="6">
        <v>0</v>
      </c>
      <c r="N17" s="6">
        <f t="shared" si="4"/>
        <v>41200</v>
      </c>
      <c r="O17" s="17"/>
    </row>
    <row r="18" s="2" customFormat="1" ht="18" customHeight="1" spans="1:15">
      <c r="A18" s="6">
        <v>15</v>
      </c>
      <c r="B18" s="11" t="s">
        <v>27</v>
      </c>
      <c r="C18" s="6">
        <v>480</v>
      </c>
      <c r="D18" s="6">
        <v>50</v>
      </c>
      <c r="E18" s="6">
        <f t="shared" si="0"/>
        <v>24000</v>
      </c>
      <c r="F18" s="6">
        <v>122</v>
      </c>
      <c r="G18" s="6">
        <v>100</v>
      </c>
      <c r="H18" s="6">
        <f t="shared" si="1"/>
        <v>12200</v>
      </c>
      <c r="I18" s="6">
        <v>5</v>
      </c>
      <c r="J18" s="6">
        <v>300</v>
      </c>
      <c r="K18" s="6">
        <f t="shared" si="2"/>
        <v>1500</v>
      </c>
      <c r="L18" s="6">
        <f t="shared" si="3"/>
        <v>37700</v>
      </c>
      <c r="M18" s="6">
        <v>0</v>
      </c>
      <c r="N18" s="6">
        <f t="shared" si="4"/>
        <v>37700</v>
      </c>
      <c r="O18" s="18"/>
    </row>
    <row r="19" s="1" customFormat="1" ht="18" customHeight="1" spans="1:15">
      <c r="A19" s="6">
        <v>16</v>
      </c>
      <c r="B19" s="11" t="s">
        <v>28</v>
      </c>
      <c r="C19" s="6">
        <v>948</v>
      </c>
      <c r="D19" s="6">
        <v>50</v>
      </c>
      <c r="E19" s="6">
        <f t="shared" si="0"/>
        <v>47400</v>
      </c>
      <c r="F19" s="6">
        <v>203</v>
      </c>
      <c r="G19" s="6">
        <v>100</v>
      </c>
      <c r="H19" s="6">
        <f t="shared" si="1"/>
        <v>20300</v>
      </c>
      <c r="I19" s="6">
        <v>1</v>
      </c>
      <c r="J19" s="6">
        <v>300</v>
      </c>
      <c r="K19" s="6">
        <f t="shared" si="2"/>
        <v>300</v>
      </c>
      <c r="L19" s="6">
        <f t="shared" si="3"/>
        <v>68000</v>
      </c>
      <c r="M19" s="6">
        <v>0</v>
      </c>
      <c r="N19" s="6">
        <f t="shared" si="4"/>
        <v>68000</v>
      </c>
      <c r="O19" s="18"/>
    </row>
    <row r="20" s="1" customFormat="1" ht="18" customHeight="1" spans="1:15">
      <c r="A20" s="6">
        <v>17</v>
      </c>
      <c r="B20" s="11" t="s">
        <v>29</v>
      </c>
      <c r="C20" s="6">
        <v>335</v>
      </c>
      <c r="D20" s="6">
        <v>50</v>
      </c>
      <c r="E20" s="6">
        <f t="shared" si="0"/>
        <v>16750</v>
      </c>
      <c r="F20" s="6">
        <v>90</v>
      </c>
      <c r="G20" s="6">
        <v>100</v>
      </c>
      <c r="H20" s="6">
        <f t="shared" si="1"/>
        <v>9000</v>
      </c>
      <c r="I20" s="6">
        <v>1</v>
      </c>
      <c r="J20" s="6">
        <v>300</v>
      </c>
      <c r="K20" s="6">
        <f t="shared" si="2"/>
        <v>300</v>
      </c>
      <c r="L20" s="6">
        <f t="shared" si="3"/>
        <v>26050</v>
      </c>
      <c r="M20" s="6">
        <v>0</v>
      </c>
      <c r="N20" s="6">
        <f t="shared" si="4"/>
        <v>26050</v>
      </c>
      <c r="O20" s="18"/>
    </row>
    <row r="21" ht="18" customHeight="1" spans="1:15">
      <c r="A21" s="6">
        <v>18</v>
      </c>
      <c r="B21" s="7" t="s">
        <v>30</v>
      </c>
      <c r="C21" s="6">
        <v>221</v>
      </c>
      <c r="D21" s="6">
        <v>50</v>
      </c>
      <c r="E21" s="6">
        <f t="shared" si="0"/>
        <v>11050</v>
      </c>
      <c r="F21" s="6">
        <v>51</v>
      </c>
      <c r="G21" s="6">
        <v>100</v>
      </c>
      <c r="H21" s="6">
        <f t="shared" si="1"/>
        <v>5100</v>
      </c>
      <c r="I21" s="6">
        <v>1</v>
      </c>
      <c r="J21" s="6">
        <v>300</v>
      </c>
      <c r="K21" s="6">
        <f t="shared" si="2"/>
        <v>300</v>
      </c>
      <c r="L21" s="6">
        <f t="shared" si="3"/>
        <v>16450</v>
      </c>
      <c r="M21" s="6">
        <v>0</v>
      </c>
      <c r="N21" s="6">
        <f t="shared" si="4"/>
        <v>16450</v>
      </c>
      <c r="O21" s="18"/>
    </row>
    <row r="22" s="1" customFormat="1" ht="18" customHeight="1" spans="1:15">
      <c r="A22" s="6">
        <v>19</v>
      </c>
      <c r="B22" s="11" t="s">
        <v>31</v>
      </c>
      <c r="C22" s="6">
        <v>446</v>
      </c>
      <c r="D22" s="6">
        <v>50</v>
      </c>
      <c r="E22" s="6">
        <f t="shared" si="0"/>
        <v>22300</v>
      </c>
      <c r="F22" s="6">
        <v>86</v>
      </c>
      <c r="G22" s="6">
        <v>100</v>
      </c>
      <c r="H22" s="6">
        <f t="shared" si="1"/>
        <v>8600</v>
      </c>
      <c r="I22" s="6">
        <v>2</v>
      </c>
      <c r="J22" s="6">
        <v>300</v>
      </c>
      <c r="K22" s="6">
        <f t="shared" si="2"/>
        <v>600</v>
      </c>
      <c r="L22" s="6">
        <f t="shared" si="3"/>
        <v>31500</v>
      </c>
      <c r="M22" s="6">
        <v>0</v>
      </c>
      <c r="N22" s="6">
        <f t="shared" si="4"/>
        <v>31500</v>
      </c>
      <c r="O22" s="19"/>
    </row>
    <row r="23" s="1" customFormat="1" ht="18" customHeight="1" spans="1:15">
      <c r="A23" s="6">
        <v>20</v>
      </c>
      <c r="B23" s="11" t="s">
        <v>32</v>
      </c>
      <c r="C23" s="6">
        <v>268</v>
      </c>
      <c r="D23" s="6">
        <v>50</v>
      </c>
      <c r="E23" s="6">
        <f t="shared" si="0"/>
        <v>13400</v>
      </c>
      <c r="F23" s="6">
        <v>57</v>
      </c>
      <c r="G23" s="6">
        <v>100</v>
      </c>
      <c r="H23" s="6">
        <f t="shared" si="1"/>
        <v>5700</v>
      </c>
      <c r="I23" s="6">
        <v>1</v>
      </c>
      <c r="J23" s="6">
        <v>300</v>
      </c>
      <c r="K23" s="6">
        <f t="shared" si="2"/>
        <v>300</v>
      </c>
      <c r="L23" s="6">
        <f t="shared" si="3"/>
        <v>19400</v>
      </c>
      <c r="M23" s="6">
        <v>0</v>
      </c>
      <c r="N23" s="6">
        <f t="shared" si="4"/>
        <v>19400</v>
      </c>
      <c r="O23" s="18"/>
    </row>
    <row r="24" s="1" customFormat="1" ht="18" customHeight="1" spans="1:15">
      <c r="A24" s="6">
        <v>21</v>
      </c>
      <c r="B24" s="11" t="s">
        <v>33</v>
      </c>
      <c r="C24" s="6">
        <v>722</v>
      </c>
      <c r="D24" s="6">
        <v>50</v>
      </c>
      <c r="E24" s="6">
        <f t="shared" si="0"/>
        <v>36100</v>
      </c>
      <c r="F24" s="6">
        <v>108</v>
      </c>
      <c r="G24" s="6">
        <v>100</v>
      </c>
      <c r="H24" s="6">
        <f t="shared" si="1"/>
        <v>10800</v>
      </c>
      <c r="I24" s="6">
        <v>1</v>
      </c>
      <c r="J24" s="6">
        <v>300</v>
      </c>
      <c r="K24" s="6">
        <f t="shared" si="2"/>
        <v>300</v>
      </c>
      <c r="L24" s="6">
        <f t="shared" si="3"/>
        <v>47200</v>
      </c>
      <c r="M24" s="6">
        <v>0</v>
      </c>
      <c r="N24" s="6">
        <f t="shared" si="4"/>
        <v>47200</v>
      </c>
      <c r="O24" s="18"/>
    </row>
    <row r="25" s="1" customFormat="1" ht="18" customHeight="1" spans="1:15">
      <c r="A25" s="6">
        <v>22</v>
      </c>
      <c r="B25" s="11" t="s">
        <v>34</v>
      </c>
      <c r="C25" s="6">
        <v>124</v>
      </c>
      <c r="D25" s="6">
        <v>50</v>
      </c>
      <c r="E25" s="6">
        <f t="shared" si="0"/>
        <v>6200</v>
      </c>
      <c r="F25" s="6">
        <v>21</v>
      </c>
      <c r="G25" s="6">
        <v>100</v>
      </c>
      <c r="H25" s="6">
        <f t="shared" si="1"/>
        <v>2100</v>
      </c>
      <c r="I25" s="6">
        <v>0</v>
      </c>
      <c r="J25" s="6">
        <v>300</v>
      </c>
      <c r="K25" s="6">
        <f t="shared" si="2"/>
        <v>0</v>
      </c>
      <c r="L25" s="6">
        <f t="shared" si="3"/>
        <v>8300</v>
      </c>
      <c r="M25" s="6">
        <v>0</v>
      </c>
      <c r="N25" s="6">
        <f t="shared" si="4"/>
        <v>8300</v>
      </c>
      <c r="O25" s="6"/>
    </row>
    <row r="26" s="3" customFormat="1" ht="18" customHeight="1" spans="1:15">
      <c r="A26" s="6"/>
      <c r="B26" s="7" t="s">
        <v>35</v>
      </c>
      <c r="C26" s="6">
        <f>SUM(C4:C25)</f>
        <v>9558</v>
      </c>
      <c r="D26" s="6">
        <v>50</v>
      </c>
      <c r="E26" s="6">
        <f t="shared" si="0"/>
        <v>477900</v>
      </c>
      <c r="F26" s="6">
        <f>SUM(F4:F25)</f>
        <v>1642</v>
      </c>
      <c r="G26" s="6">
        <v>100</v>
      </c>
      <c r="H26" s="6">
        <f t="shared" si="1"/>
        <v>164200</v>
      </c>
      <c r="I26" s="6">
        <f>SUM(I4:I25)</f>
        <v>29</v>
      </c>
      <c r="J26" s="6">
        <v>300</v>
      </c>
      <c r="K26" s="6">
        <f t="shared" si="2"/>
        <v>8700</v>
      </c>
      <c r="L26" s="6">
        <f t="shared" si="3"/>
        <v>650800</v>
      </c>
      <c r="M26" s="6">
        <f>SUM(M4:M25)</f>
        <v>0</v>
      </c>
      <c r="N26" s="6">
        <f t="shared" si="4"/>
        <v>650800</v>
      </c>
      <c r="O26" s="6"/>
    </row>
  </sheetData>
  <autoFilter ref="A3:O26">
    <extLst/>
  </autoFilter>
  <mergeCells count="10">
    <mergeCell ref="A1:O1"/>
    <mergeCell ref="C2:E2"/>
    <mergeCell ref="F2:H2"/>
    <mergeCell ref="I2:K2"/>
    <mergeCell ref="A2:A3"/>
    <mergeCell ref="B2:B3"/>
    <mergeCell ref="L2:L3"/>
    <mergeCell ref="M2:M3"/>
    <mergeCell ref="N2:N3"/>
    <mergeCell ref="O2:O3"/>
  </mergeCells>
  <pageMargins left="0.826388888888889" right="0.354166666666667" top="0.432638888888889" bottom="0.118055555555556" header="0.196527777777778" footer="0.0777777777777778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:A19"/>
  <sheetViews>
    <sheetView workbookViewId="0">
      <selection activeCell="A1" sqref="$A1:$XFD1048576"/>
    </sheetView>
  </sheetViews>
  <sheetFormatPr defaultColWidth="9" defaultRowHeight="15.75"/>
  <cols>
    <col min="5" max="5" width="9.375"/>
    <col min="7" max="7" width="13.125" customWidth="1"/>
    <col min="8" max="8" width="28" customWidth="1"/>
    <col min="9" max="9" width="29.75" customWidth="1"/>
    <col min="10" max="10" width="22.125" customWidth="1"/>
  </cols>
  <sheetData>
    <row r="10" ht="17.25" customHeight="1"/>
    <row r="17" ht="17.25" customHeight="1"/>
    <row r="19" ht="17.2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2019-08-03T00:08:00Z</dcterms:created>
  <dcterms:modified xsi:type="dcterms:W3CDTF">2026-09-07T17:16:34Z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KSOReadingLayout">
    <vt:bool>false</vt:bool>
  </property>
  <property fmtid="{D5CDD505-2E9C-101B-9397-08002B2CF9AE}" pid="4" name="ICV">
    <vt:lpwstr>35433A1D3AB381B062290667EAB8AED9_43</vt:lpwstr>
  </property>
</Properties>
</file>